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-15" yWindow="-15" windowWidth="15600" windowHeight="11760" tabRatio="500"/>
  </bookViews>
  <sheets>
    <sheet name="Hoja1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L21" i="1" l="1"/>
  <c r="L43" i="1" s="1"/>
  <c r="E39" i="1"/>
  <c r="E41" i="1" s="1"/>
  <c r="E43" i="1" s="1"/>
  <c r="L41" i="1" s="1"/>
  <c r="B14" i="1"/>
  <c r="E29" i="1" l="1"/>
  <c r="E28" i="1"/>
  <c r="E27" i="1"/>
  <c r="L25" i="1"/>
  <c r="J25" i="1"/>
  <c r="E33" i="1" l="1"/>
  <c r="L32" i="1" s="1"/>
  <c r="L34" i="1" s="1"/>
</calcChain>
</file>

<file path=xl/comments1.xml><?xml version="1.0" encoding="utf-8"?>
<comments xmlns="http://schemas.openxmlformats.org/spreadsheetml/2006/main">
  <authors>
    <author>Alejandro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insertar salario en función del convenio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Depende de la situación personal del trabajador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solo 1 extra
</t>
        </r>
      </text>
    </comment>
  </commentList>
</comments>
</file>

<file path=xl/sharedStrings.xml><?xml version="1.0" encoding="utf-8"?>
<sst xmlns="http://schemas.openxmlformats.org/spreadsheetml/2006/main" count="167" uniqueCount="92">
  <si>
    <t>1. Base de la cotización por contingencias comunes</t>
  </si>
  <si>
    <t>2. Base de cotización por contingencias profesionales (A.T. Y E.P.)</t>
  </si>
  <si>
    <t xml:space="preserve">  Remuneración mensual</t>
  </si>
  <si>
    <t>y conceptos de recaudación conjunta (Desempleo,</t>
  </si>
  <si>
    <t xml:space="preserve">  Prorrata pagas extraordinarias</t>
  </si>
  <si>
    <t>Formación Profesional, Fondo de garantia salarial)</t>
  </si>
  <si>
    <t>3. Base de cotizacíon adicional por horas extraordinarias</t>
  </si>
  <si>
    <t>Total</t>
  </si>
  <si>
    <t>4.Base sujeta a retención del IRPF</t>
  </si>
  <si>
    <t>NOMINA OFICIAL</t>
  </si>
  <si>
    <t xml:space="preserve">Empresa: </t>
  </si>
  <si>
    <t>Trabajador</t>
  </si>
  <si>
    <t>Domicilio:</t>
  </si>
  <si>
    <t>N.I.F.</t>
  </si>
  <si>
    <t>Número de Matrícula</t>
  </si>
  <si>
    <t>C.I.F. :</t>
  </si>
  <si>
    <t>Número de afiliación a la Seguridad Social</t>
  </si>
  <si>
    <t>Código de cuenta de cotización</t>
  </si>
  <si>
    <t>Categoria o grupo profesional</t>
  </si>
  <si>
    <t>a la Seguridad Social:</t>
  </si>
  <si>
    <t xml:space="preserve">Grupo de cotización </t>
  </si>
  <si>
    <t>Fecha de Antigüedad</t>
  </si>
  <si>
    <t xml:space="preserve">del </t>
  </si>
  <si>
    <t xml:space="preserve">de </t>
  </si>
  <si>
    <t>al</t>
  </si>
  <si>
    <t>de</t>
  </si>
  <si>
    <t>Total días</t>
  </si>
  <si>
    <t>1. DEVENGOS</t>
  </si>
  <si>
    <t>TOTALES</t>
  </si>
  <si>
    <t>1.Perciones Salariales</t>
  </si>
  <si>
    <t>2. Percepciones no salariales</t>
  </si>
  <si>
    <t>Base</t>
  </si>
  <si>
    <t>Salario Base</t>
  </si>
  <si>
    <t>Indemnizaciones o suplidos</t>
  </si>
  <si>
    <t>Horas extraordinarias</t>
  </si>
  <si>
    <t>Gratificaciones extraordinarias</t>
  </si>
  <si>
    <t>Prestaciones e indemnizaciones a la Seg Social</t>
  </si>
  <si>
    <t>Salario en especie</t>
  </si>
  <si>
    <t>Complementos salariales</t>
  </si>
  <si>
    <t>Otras perceciones no salariales</t>
  </si>
  <si>
    <t>Plus de Trasporte</t>
  </si>
  <si>
    <t>A.TOTAL DEVENGADO</t>
  </si>
  <si>
    <t>,,,,,,,,,,,,,,,,,,,,,,,,,,,,,,,</t>
  </si>
  <si>
    <t>II. DEDUCCIONES</t>
  </si>
  <si>
    <t>1. Aportación del trabajador a la Seg. Social</t>
  </si>
  <si>
    <t>2. Impuesto sobre la renta</t>
  </si>
  <si>
    <t>de las personas físicas</t>
  </si>
  <si>
    <t xml:space="preserve">   y conceptos de recaudación conjunta</t>
  </si>
  <si>
    <t>3.Anticipos</t>
  </si>
  <si>
    <t>Contingencias comunes</t>
  </si>
  <si>
    <t>%</t>
  </si>
  <si>
    <t>4. Valor de los productos recibidos en especie</t>
  </si>
  <si>
    <t>Desempleo</t>
  </si>
  <si>
    <t>5 otras deducciones</t>
  </si>
  <si>
    <t>Formación profesional</t>
  </si>
  <si>
    <t>Fuerza Mayor</t>
  </si>
  <si>
    <t>No estructurales</t>
  </si>
  <si>
    <t>B.Total a deducir,,,,,,,,,,,,,,,,,,,,,,,,,,,,,,,,,,,,,,,,,,,,,,,,,,,,,,,,,,,,,,,,,</t>
  </si>
  <si>
    <t>I.Total Aportaciones</t>
  </si>
  <si>
    <t>Liquido total a percibir (A-B),,,,,,,,,,,,,,,,,,,,,,,,,,,,,,,,,,,,,,,,,,,,,,,,,,,,,,,,,,,</t>
  </si>
  <si>
    <t>Fecha</t>
  </si>
  <si>
    <t>Recibi</t>
  </si>
  <si>
    <t>DETERMINACION DE LAS BASES DE LA COTIZACION A LA SEGURIDAD SOCIAL Y CONCEPTOS DE RECAUDACION CONJUNTA Y DE LA BASE SUJETA A RETENCION DEL IRPF</t>
  </si>
  <si>
    <t>Número SS</t>
  </si>
  <si>
    <t xml:space="preserve">Logroño a    </t>
  </si>
  <si>
    <t>Nombre y Apellidos</t>
  </si>
  <si>
    <t>Categoria P.</t>
  </si>
  <si>
    <t>Fecha Antigüedad</t>
  </si>
  <si>
    <t>Desde</t>
  </si>
  <si>
    <t>Hasta</t>
  </si>
  <si>
    <t>Mes</t>
  </si>
  <si>
    <t>Año</t>
  </si>
  <si>
    <t>Total Dias</t>
  </si>
  <si>
    <t>% Retención</t>
  </si>
  <si>
    <t>Fecha (dia)</t>
  </si>
  <si>
    <t>mes</t>
  </si>
  <si>
    <t>Manuel Rguez Perez</t>
  </si>
  <si>
    <t>Recepcionista</t>
  </si>
  <si>
    <t>Enero</t>
  </si>
  <si>
    <t>Febrero</t>
  </si>
  <si>
    <t>Elisa Idiondo Pascual</t>
  </si>
  <si>
    <t>Aux Administrativa</t>
  </si>
  <si>
    <t>Igor Ugarte Martinez</t>
  </si>
  <si>
    <t>Dependienta</t>
  </si>
  <si>
    <t>Arturo Bastero Ayende</t>
  </si>
  <si>
    <t>Ascensorista</t>
  </si>
  <si>
    <t>Fernado Pascual Martinez</t>
  </si>
  <si>
    <t>OF. Mante.</t>
  </si>
  <si>
    <t xml:space="preserve">Enero 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</si>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</sst>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E+00"/>
    <numFmt numFmtId="165" formatCode="#,##0.00\ _p_t_a"/>
  </numFmts>
  <fonts count="18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6"/>
      <color indexed="1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sz val="8"/>
      <name val="Courier New"/>
      <family val="3"/>
    </font>
    <font>
      <sz val="6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0" xfId="0" applyNumberFormat="1" applyFont="1" applyFill="1" applyAlignment="1">
      <alignment vertical="top"/>
    </xf>
    <xf numFmtId="0" fontId="3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5" xfId="0" applyFont="1" applyBorder="1"/>
    <xf numFmtId="1" fontId="0" fillId="0" borderId="0" xfId="0" applyNumberFormat="1" applyBorder="1"/>
    <xf numFmtId="0" fontId="5" fillId="0" borderId="0" xfId="0" applyFont="1" applyBorder="1"/>
    <xf numFmtId="0" fontId="0" fillId="0" borderId="5" xfId="0" applyBorder="1"/>
    <xf numFmtId="1" fontId="0" fillId="0" borderId="0" xfId="0" applyNumberForma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" fontId="8" fillId="0" borderId="7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5" fillId="0" borderId="7" xfId="0" applyFont="1" applyBorder="1"/>
    <xf numFmtId="0" fontId="0" fillId="0" borderId="7" xfId="0" applyBorder="1"/>
    <xf numFmtId="14" fontId="0" fillId="0" borderId="8" xfId="0" applyNumberForma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2" fontId="9" fillId="0" borderId="0" xfId="0" applyNumberFormat="1" applyFont="1"/>
    <xf numFmtId="0" fontId="10" fillId="0" borderId="0" xfId="0" applyFont="1" applyAlignment="1"/>
    <xf numFmtId="2" fontId="7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165" fontId="10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2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top"/>
    </xf>
    <xf numFmtId="0" fontId="12" fillId="3" borderId="9" xfId="0" applyFont="1" applyFill="1" applyBorder="1"/>
    <xf numFmtId="0" fontId="9" fillId="3" borderId="10" xfId="0" applyFont="1" applyFill="1" applyBorder="1"/>
    <xf numFmtId="0" fontId="10" fillId="0" borderId="0" xfId="0" applyFont="1"/>
    <xf numFmtId="165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5" fillId="0" borderId="0" xfId="0" applyFont="1"/>
    <xf numFmtId="9" fontId="0" fillId="4" borderId="0" xfId="0" applyNumberFormat="1" applyFill="1" applyAlignment="1">
      <alignment horizontal="left"/>
    </xf>
    <xf numFmtId="2" fontId="6" fillId="4" borderId="0" xfId="0" applyNumberFormat="1" applyFont="1" applyFill="1" applyBorder="1"/>
    <xf numFmtId="0" fontId="16" fillId="0" borderId="0" xfId="0" applyFont="1"/>
    <xf numFmtId="1" fontId="0" fillId="0" borderId="0" xfId="0" applyNumberFormat="1"/>
    <xf numFmtId="14" fontId="0" fillId="0" borderId="0" xfId="0" applyNumberFormat="1"/>
    <xf numFmtId="9" fontId="0" fillId="0" borderId="0" xfId="0" applyNumberFormat="1"/>
    <xf numFmtId="0" fontId="17" fillId="5" borderId="0" xfId="0" applyFont="1" applyFill="1"/>
    <xf numFmtId="9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M24" sqref="M24"/>
    </sheetView>
  </sheetViews>
  <sheetFormatPr baseColWidth="10" defaultRowHeight="12.75" x14ac:dyDescent="0.2"/>
  <cols>
    <col min="1" max="1" width="24" bestFit="1" customWidth="1"/>
    <col min="2" max="2" width="16.75" customWidth="1"/>
    <col min="3" max="3" width="11.75" bestFit="1" customWidth="1"/>
    <col min="4" max="4" width="16.625" bestFit="1" customWidth="1"/>
  </cols>
  <sheetData>
    <row r="1" spans="1:14" s="59" customFormat="1" x14ac:dyDescent="0.2">
      <c r="A1" s="59" t="s">
        <v>65</v>
      </c>
      <c r="B1" s="59" t="s">
        <v>63</v>
      </c>
      <c r="C1" s="59" t="s">
        <v>66</v>
      </c>
      <c r="D1" s="59" t="s">
        <v>67</v>
      </c>
      <c r="E1" s="59" t="s">
        <v>68</v>
      </c>
      <c r="F1" s="59" t="s">
        <v>69</v>
      </c>
      <c r="G1" s="59" t="s">
        <v>70</v>
      </c>
      <c r="H1" s="59" t="s">
        <v>71</v>
      </c>
      <c r="I1" s="59" t="s">
        <v>72</v>
      </c>
      <c r="J1" s="59" t="s">
        <v>32</v>
      </c>
      <c r="K1" s="59" t="s">
        <v>73</v>
      </c>
      <c r="L1" s="59" t="s">
        <v>74</v>
      </c>
      <c r="M1" s="59" t="s">
        <v>75</v>
      </c>
      <c r="N1" s="59" t="s">
        <v>71</v>
      </c>
    </row>
    <row r="2" spans="1:14" x14ac:dyDescent="0.2">
      <c r="A2" s="55" t="s">
        <v>76</v>
      </c>
      <c r="B2" s="56">
        <v>481018999167</v>
      </c>
      <c r="C2" s="55" t="s">
        <v>77</v>
      </c>
      <c r="D2" s="57">
        <v>39568</v>
      </c>
      <c r="E2">
        <v>1</v>
      </c>
      <c r="F2">
        <v>31</v>
      </c>
      <c r="G2" s="55" t="s">
        <v>78</v>
      </c>
      <c r="H2" s="55">
        <v>2013</v>
      </c>
      <c r="I2" s="55">
        <v>30</v>
      </c>
      <c r="J2" s="55">
        <v>680</v>
      </c>
      <c r="K2" s="60">
        <v>0.03</v>
      </c>
      <c r="L2" s="55">
        <v>2</v>
      </c>
      <c r="M2" s="55" t="s">
        <v>79</v>
      </c>
      <c r="N2" s="55">
        <v>2013</v>
      </c>
    </row>
    <row r="3" spans="1:14" x14ac:dyDescent="0.2">
      <c r="A3" s="55" t="s">
        <v>80</v>
      </c>
      <c r="B3" s="56">
        <v>238957209822</v>
      </c>
      <c r="C3" s="55" t="s">
        <v>81</v>
      </c>
      <c r="D3" s="57">
        <v>39233</v>
      </c>
      <c r="E3">
        <v>1</v>
      </c>
      <c r="F3">
        <v>31</v>
      </c>
      <c r="G3" s="55" t="s">
        <v>78</v>
      </c>
      <c r="H3" s="55">
        <v>2013</v>
      </c>
      <c r="I3" s="55">
        <v>30</v>
      </c>
      <c r="J3" s="55">
        <v>600</v>
      </c>
      <c r="K3" s="58">
        <v>0.03</v>
      </c>
      <c r="L3" s="55">
        <v>2</v>
      </c>
      <c r="M3" s="55" t="s">
        <v>79</v>
      </c>
      <c r="N3" s="55">
        <v>2013</v>
      </c>
    </row>
    <row r="4" spans="1:14" x14ac:dyDescent="0.2">
      <c r="A4" s="55" t="s">
        <v>82</v>
      </c>
      <c r="B4" s="56">
        <v>676578765457</v>
      </c>
      <c r="C4" s="55" t="s">
        <v>83</v>
      </c>
      <c r="D4" s="57">
        <v>39660</v>
      </c>
      <c r="E4">
        <v>1</v>
      </c>
      <c r="F4">
        <v>31</v>
      </c>
      <c r="G4" s="55" t="s">
        <v>78</v>
      </c>
      <c r="H4" s="55">
        <v>2013</v>
      </c>
      <c r="I4" s="55">
        <v>30</v>
      </c>
      <c r="J4" s="55">
        <v>920</v>
      </c>
      <c r="K4" s="60">
        <v>0.03</v>
      </c>
      <c r="L4" s="55">
        <v>2</v>
      </c>
      <c r="M4" s="55" t="s">
        <v>79</v>
      </c>
      <c r="N4" s="55">
        <v>2013</v>
      </c>
    </row>
    <row r="5" spans="1:14" x14ac:dyDescent="0.2">
      <c r="A5" s="55" t="s">
        <v>84</v>
      </c>
      <c r="B5" s="56">
        <v>567876098898</v>
      </c>
      <c r="C5" s="55" t="s">
        <v>85</v>
      </c>
      <c r="D5" s="57">
        <v>35795</v>
      </c>
      <c r="E5">
        <v>1</v>
      </c>
      <c r="F5">
        <v>31</v>
      </c>
      <c r="G5" s="55" t="s">
        <v>78</v>
      </c>
      <c r="H5" s="55">
        <v>2013</v>
      </c>
      <c r="I5" s="55">
        <v>30</v>
      </c>
      <c r="J5" s="55">
        <v>420</v>
      </c>
      <c r="K5" s="58">
        <v>0.03</v>
      </c>
      <c r="L5" s="55">
        <v>2</v>
      </c>
      <c r="M5" s="55" t="s">
        <v>79</v>
      </c>
      <c r="N5" s="55">
        <v>2013</v>
      </c>
    </row>
    <row r="6" spans="1:14" x14ac:dyDescent="0.2">
      <c r="A6" s="55" t="s">
        <v>86</v>
      </c>
      <c r="B6" s="56">
        <v>323423234222</v>
      </c>
      <c r="C6" s="55" t="s">
        <v>87</v>
      </c>
      <c r="D6" s="57">
        <v>36525</v>
      </c>
      <c r="E6">
        <v>1</v>
      </c>
      <c r="F6">
        <v>31</v>
      </c>
      <c r="G6" s="55" t="s">
        <v>88</v>
      </c>
      <c r="H6" s="55">
        <v>2013</v>
      </c>
      <c r="I6" s="55">
        <v>30</v>
      </c>
      <c r="J6" s="55">
        <v>820</v>
      </c>
      <c r="K6" s="58">
        <v>0.03</v>
      </c>
      <c r="L6" s="55">
        <v>2</v>
      </c>
      <c r="M6" s="55" t="s">
        <v>79</v>
      </c>
      <c r="N6" s="55">
        <v>2013</v>
      </c>
    </row>
    <row r="7" spans="1:14" x14ac:dyDescent="0.2">
      <c r="A7" s="55" t="s">
        <v>76</v>
      </c>
      <c r="B7" s="56">
        <v>481018999167</v>
      </c>
      <c r="C7" s="55" t="s">
        <v>77</v>
      </c>
      <c r="D7" s="57">
        <v>39568</v>
      </c>
      <c r="E7">
        <v>1</v>
      </c>
      <c r="F7">
        <v>31</v>
      </c>
      <c r="G7" s="55" t="s">
        <v>78</v>
      </c>
      <c r="H7" s="55">
        <v>2013</v>
      </c>
      <c r="I7" s="55">
        <v>30</v>
      </c>
      <c r="J7" s="55">
        <v>680</v>
      </c>
      <c r="K7" s="60">
        <v>0.03</v>
      </c>
      <c r="L7" s="55">
        <v>2</v>
      </c>
      <c r="M7" s="55" t="s">
        <v>89</v>
      </c>
      <c r="N7" s="55">
        <v>2013</v>
      </c>
    </row>
    <row r="8" spans="1:14" x14ac:dyDescent="0.2">
      <c r="A8" s="55" t="s">
        <v>80</v>
      </c>
      <c r="B8" s="56">
        <v>238957209822</v>
      </c>
      <c r="C8" s="55" t="s">
        <v>81</v>
      </c>
      <c r="D8" s="57">
        <v>39233</v>
      </c>
      <c r="E8">
        <v>1</v>
      </c>
      <c r="F8">
        <v>31</v>
      </c>
      <c r="G8" s="55" t="s">
        <v>78</v>
      </c>
      <c r="H8" s="55">
        <v>2013</v>
      </c>
      <c r="I8" s="55">
        <v>30</v>
      </c>
      <c r="J8" s="55">
        <v>600</v>
      </c>
      <c r="K8" s="58">
        <v>0.03</v>
      </c>
      <c r="L8" s="55">
        <v>2</v>
      </c>
      <c r="M8" s="55" t="s">
        <v>89</v>
      </c>
      <c r="N8" s="55">
        <v>2013</v>
      </c>
    </row>
    <row r="9" spans="1:14" x14ac:dyDescent="0.2">
      <c r="A9" s="55" t="s">
        <v>82</v>
      </c>
      <c r="B9" s="56">
        <v>676578765457</v>
      </c>
      <c r="C9" s="55" t="s">
        <v>83</v>
      </c>
      <c r="D9" s="57">
        <v>39660</v>
      </c>
      <c r="E9">
        <v>1</v>
      </c>
      <c r="F9">
        <v>31</v>
      </c>
      <c r="G9" s="55" t="s">
        <v>78</v>
      </c>
      <c r="H9" s="55">
        <v>2013</v>
      </c>
      <c r="I9" s="55">
        <v>30</v>
      </c>
      <c r="J9" s="55">
        <v>920</v>
      </c>
      <c r="K9" s="60">
        <v>0.03</v>
      </c>
      <c r="L9" s="55">
        <v>2</v>
      </c>
      <c r="M9" s="55" t="s">
        <v>89</v>
      </c>
      <c r="N9" s="55">
        <v>2013</v>
      </c>
    </row>
    <row r="10" spans="1:14" x14ac:dyDescent="0.2">
      <c r="A10" s="55" t="s">
        <v>84</v>
      </c>
      <c r="B10" s="56">
        <v>567876098898</v>
      </c>
      <c r="C10" s="55" t="s">
        <v>85</v>
      </c>
      <c r="D10" s="57">
        <v>35795</v>
      </c>
      <c r="E10">
        <v>1</v>
      </c>
      <c r="F10">
        <v>31</v>
      </c>
      <c r="G10" s="55" t="s">
        <v>78</v>
      </c>
      <c r="H10" s="55">
        <v>2013</v>
      </c>
      <c r="I10" s="55">
        <v>30</v>
      </c>
      <c r="J10" s="55">
        <v>420</v>
      </c>
      <c r="K10" s="58">
        <v>0.03</v>
      </c>
      <c r="L10" s="55">
        <v>2</v>
      </c>
      <c r="M10" s="55" t="s">
        <v>89</v>
      </c>
      <c r="N10" s="55">
        <v>2013</v>
      </c>
    </row>
    <row r="11" spans="1:14" x14ac:dyDescent="0.2">
      <c r="A11" s="55" t="s">
        <v>86</v>
      </c>
      <c r="B11" s="56">
        <v>323423234222</v>
      </c>
      <c r="C11" s="55" t="s">
        <v>87</v>
      </c>
      <c r="D11" s="57">
        <v>36525</v>
      </c>
      <c r="E11">
        <v>1</v>
      </c>
      <c r="F11">
        <v>31</v>
      </c>
      <c r="G11" s="55" t="s">
        <v>88</v>
      </c>
      <c r="H11" s="55">
        <v>2013</v>
      </c>
      <c r="I11" s="55">
        <v>30</v>
      </c>
      <c r="J11" s="55">
        <v>820</v>
      </c>
      <c r="K11" s="58">
        <v>0.03</v>
      </c>
      <c r="L11" s="55">
        <v>2</v>
      </c>
      <c r="M11" s="55" t="s">
        <v>89</v>
      </c>
      <c r="N11" s="55">
        <v>2013</v>
      </c>
    </row>
    <row r="12" spans="1:14" x14ac:dyDescent="0.2">
      <c r="A12" s="55" t="s">
        <v>76</v>
      </c>
      <c r="B12" s="56">
        <v>481018999167</v>
      </c>
      <c r="C12" s="55" t="s">
        <v>77</v>
      </c>
      <c r="D12" s="57">
        <v>39568</v>
      </c>
      <c r="E12">
        <v>1</v>
      </c>
      <c r="F12">
        <v>31</v>
      </c>
      <c r="G12" s="55" t="s">
        <v>78</v>
      </c>
      <c r="H12" s="55">
        <v>2013</v>
      </c>
      <c r="I12" s="55">
        <v>30</v>
      </c>
      <c r="J12" s="55">
        <v>680</v>
      </c>
      <c r="K12" s="60">
        <v>0.03</v>
      </c>
      <c r="L12" s="55">
        <v>2</v>
      </c>
      <c r="M12" s="55" t="s">
        <v>90</v>
      </c>
      <c r="N12" s="55">
        <v>2013</v>
      </c>
    </row>
    <row r="13" spans="1:14" x14ac:dyDescent="0.2">
      <c r="A13" s="55" t="s">
        <v>80</v>
      </c>
      <c r="B13" s="56">
        <v>238957209822</v>
      </c>
      <c r="C13" s="55" t="s">
        <v>81</v>
      </c>
      <c r="D13" s="57">
        <v>39233</v>
      </c>
      <c r="E13">
        <v>1</v>
      </c>
      <c r="F13">
        <v>31</v>
      </c>
      <c r="G13" s="55" t="s">
        <v>78</v>
      </c>
      <c r="H13" s="55">
        <v>2013</v>
      </c>
      <c r="I13" s="55">
        <v>30</v>
      </c>
      <c r="J13" s="55">
        <v>600</v>
      </c>
      <c r="K13" s="58">
        <v>0.03</v>
      </c>
      <c r="L13" s="55">
        <v>2</v>
      </c>
      <c r="M13" s="55" t="s">
        <v>90</v>
      </c>
      <c r="N13" s="55">
        <v>2013</v>
      </c>
    </row>
    <row r="14" spans="1:14" x14ac:dyDescent="0.2">
      <c r="A14" s="55" t="s">
        <v>82</v>
      </c>
      <c r="B14" s="56">
        <v>676578765457</v>
      </c>
      <c r="C14" s="55" t="s">
        <v>83</v>
      </c>
      <c r="D14" s="57">
        <v>39660</v>
      </c>
      <c r="E14">
        <v>1</v>
      </c>
      <c r="F14">
        <v>31</v>
      </c>
      <c r="G14" s="55" t="s">
        <v>78</v>
      </c>
      <c r="H14" s="55">
        <v>2013</v>
      </c>
      <c r="I14" s="55">
        <v>30</v>
      </c>
      <c r="J14" s="55">
        <v>920</v>
      </c>
      <c r="K14" s="60">
        <v>0.03</v>
      </c>
      <c r="L14" s="55">
        <v>2</v>
      </c>
      <c r="M14" s="55" t="s">
        <v>90</v>
      </c>
      <c r="N14" s="55">
        <v>2013</v>
      </c>
    </row>
    <row r="15" spans="1:14" x14ac:dyDescent="0.2">
      <c r="A15" s="55" t="s">
        <v>84</v>
      </c>
      <c r="B15" s="56">
        <v>567876098898</v>
      </c>
      <c r="C15" s="55" t="s">
        <v>85</v>
      </c>
      <c r="D15" s="57">
        <v>35795</v>
      </c>
      <c r="E15">
        <v>1</v>
      </c>
      <c r="F15">
        <v>31</v>
      </c>
      <c r="G15" s="55" t="s">
        <v>78</v>
      </c>
      <c r="H15" s="55">
        <v>2013</v>
      </c>
      <c r="I15" s="55">
        <v>30</v>
      </c>
      <c r="J15" s="55">
        <v>420</v>
      </c>
      <c r="K15" s="58">
        <v>0.03</v>
      </c>
      <c r="L15" s="55">
        <v>2</v>
      </c>
      <c r="M15" s="55" t="s">
        <v>90</v>
      </c>
      <c r="N15" s="55">
        <v>2013</v>
      </c>
    </row>
    <row r="16" spans="1:14" x14ac:dyDescent="0.2">
      <c r="A16" s="55" t="s">
        <v>86</v>
      </c>
      <c r="B16" s="56">
        <v>323423234222</v>
      </c>
      <c r="C16" s="55" t="s">
        <v>87</v>
      </c>
      <c r="D16" s="57">
        <v>36525</v>
      </c>
      <c r="E16">
        <v>1</v>
      </c>
      <c r="F16">
        <v>31</v>
      </c>
      <c r="G16" s="55" t="s">
        <v>88</v>
      </c>
      <c r="H16" s="55">
        <v>2013</v>
      </c>
      <c r="I16" s="55">
        <v>30</v>
      </c>
      <c r="J16" s="55">
        <v>820</v>
      </c>
      <c r="K16" s="58">
        <v>0.03</v>
      </c>
      <c r="L16" s="55">
        <v>2</v>
      </c>
      <c r="M16" s="55" t="s">
        <v>91</v>
      </c>
      <c r="N16" s="55">
        <v>2013</v>
      </c>
    </row>
    <row r="17" spans="1:14" x14ac:dyDescent="0.2">
      <c r="A17" s="55" t="s">
        <v>76</v>
      </c>
      <c r="B17" s="56">
        <v>481018999167</v>
      </c>
      <c r="C17" s="55" t="s">
        <v>77</v>
      </c>
      <c r="D17" s="57">
        <v>39568</v>
      </c>
      <c r="E17">
        <v>1</v>
      </c>
      <c r="F17">
        <v>31</v>
      </c>
      <c r="G17" s="55" t="s">
        <v>78</v>
      </c>
      <c r="H17" s="55">
        <v>2013</v>
      </c>
      <c r="I17" s="55">
        <v>30</v>
      </c>
      <c r="J17" s="55">
        <v>680</v>
      </c>
      <c r="K17" s="60">
        <v>0.03</v>
      </c>
      <c r="L17" s="55">
        <v>2</v>
      </c>
      <c r="M17" s="55" t="s">
        <v>91</v>
      </c>
      <c r="N17" s="55">
        <v>2013</v>
      </c>
    </row>
    <row r="18" spans="1:14" x14ac:dyDescent="0.2">
      <c r="A18" s="55" t="s">
        <v>80</v>
      </c>
      <c r="B18" s="56">
        <v>238957209822</v>
      </c>
      <c r="C18" s="55" t="s">
        <v>81</v>
      </c>
      <c r="D18" s="57">
        <v>39233</v>
      </c>
      <c r="E18">
        <v>1</v>
      </c>
      <c r="F18">
        <v>31</v>
      </c>
      <c r="G18" s="55" t="s">
        <v>78</v>
      </c>
      <c r="H18" s="55">
        <v>2013</v>
      </c>
      <c r="I18" s="55">
        <v>30</v>
      </c>
      <c r="J18" s="55">
        <v>600</v>
      </c>
      <c r="K18" s="58">
        <v>0.03</v>
      </c>
      <c r="L18" s="55">
        <v>2</v>
      </c>
      <c r="M18" s="55" t="s">
        <v>91</v>
      </c>
      <c r="N18" s="55">
        <v>2013</v>
      </c>
    </row>
    <row r="19" spans="1:14" x14ac:dyDescent="0.2">
      <c r="A19" s="55" t="s">
        <v>82</v>
      </c>
      <c r="B19" s="56">
        <v>676578765457</v>
      </c>
      <c r="C19" s="55" t="s">
        <v>83</v>
      </c>
      <c r="D19" s="57">
        <v>39660</v>
      </c>
      <c r="E19">
        <v>1</v>
      </c>
      <c r="F19">
        <v>31</v>
      </c>
      <c r="G19" s="55" t="s">
        <v>78</v>
      </c>
      <c r="H19" s="55">
        <v>2013</v>
      </c>
      <c r="I19" s="55">
        <v>30</v>
      </c>
      <c r="J19" s="55">
        <v>920</v>
      </c>
      <c r="K19" s="60">
        <v>0.03</v>
      </c>
      <c r="L19" s="55">
        <v>2</v>
      </c>
      <c r="M19" s="55" t="s">
        <v>91</v>
      </c>
      <c r="N19" s="55">
        <v>2013</v>
      </c>
    </row>
    <row r="20" spans="1:14" x14ac:dyDescent="0.2">
      <c r="A20" s="55" t="s">
        <v>84</v>
      </c>
      <c r="B20" s="56">
        <v>567876098898</v>
      </c>
      <c r="C20" s="55" t="s">
        <v>85</v>
      </c>
      <c r="D20" s="57">
        <v>35795</v>
      </c>
      <c r="E20">
        <v>1</v>
      </c>
      <c r="F20">
        <v>31</v>
      </c>
      <c r="G20" s="55" t="s">
        <v>78</v>
      </c>
      <c r="H20" s="55">
        <v>2013</v>
      </c>
      <c r="I20" s="55">
        <v>30</v>
      </c>
      <c r="J20" s="55">
        <v>420</v>
      </c>
      <c r="K20" s="58">
        <v>0.03</v>
      </c>
      <c r="L20" s="55">
        <v>2</v>
      </c>
      <c r="M20" s="55" t="s">
        <v>91</v>
      </c>
      <c r="N20" s="55">
        <v>2013</v>
      </c>
    </row>
    <row r="21" spans="1:14" x14ac:dyDescent="0.2">
      <c r="A21" s="55" t="s">
        <v>86</v>
      </c>
      <c r="B21" s="56">
        <v>323423234222</v>
      </c>
      <c r="C21" s="55" t="s">
        <v>87</v>
      </c>
      <c r="D21" s="57">
        <v>36525</v>
      </c>
      <c r="E21">
        <v>1</v>
      </c>
      <c r="F21">
        <v>31</v>
      </c>
      <c r="G21" s="55" t="s">
        <v>88</v>
      </c>
      <c r="H21" s="55">
        <v>2013</v>
      </c>
      <c r="I21" s="55">
        <v>30</v>
      </c>
      <c r="J21" s="55">
        <v>820</v>
      </c>
      <c r="K21" s="58">
        <v>0.03</v>
      </c>
      <c r="L21" s="55">
        <v>2</v>
      </c>
      <c r="M21" s="55" t="s">
        <v>91</v>
      </c>
      <c r="N21" s="55">
        <v>2013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L36" sqref="L36"/>
    </sheetView>
  </sheetViews>
  <sheetFormatPr baseColWidth="10" defaultRowHeight="12.75" x14ac:dyDescent="0.2"/>
  <cols>
    <col min="1" max="1" width="17.25" customWidth="1"/>
    <col min="2" max="2" width="8.125" customWidth="1"/>
    <col min="3" max="3" width="3.375" customWidth="1"/>
    <col min="4" max="4" width="2.25" customWidth="1"/>
    <col min="5" max="5" width="8.125" customWidth="1"/>
    <col min="6" max="6" width="1.625" customWidth="1"/>
    <col min="7" max="7" width="10.75" customWidth="1"/>
    <col min="8" max="8" width="3.125" customWidth="1"/>
    <col min="9" max="9" width="9.625" customWidth="1"/>
    <col min="10" max="10" width="12.25" customWidth="1"/>
    <col min="11" max="11" width="3.5" bestFit="1" customWidth="1"/>
    <col min="12" max="12" width="8.125" customWidth="1"/>
  </cols>
  <sheetData>
    <row r="1" spans="1:12" ht="106.7" customHeight="1" x14ac:dyDescent="0.2">
      <c r="A1" s="1" t="s">
        <v>9</v>
      </c>
    </row>
    <row r="2" spans="1:12" x14ac:dyDescent="0.2">
      <c r="A2" s="2" t="s">
        <v>10</v>
      </c>
      <c r="B2" s="3"/>
      <c r="C2" s="3"/>
      <c r="D2" s="3"/>
      <c r="E2" s="4"/>
      <c r="F2" s="5"/>
      <c r="G2" s="2" t="s">
        <v>11</v>
      </c>
      <c r="H2" s="6"/>
      <c r="I2" s="6"/>
      <c r="J2" s="6"/>
      <c r="K2" s="3"/>
      <c r="L2" s="7"/>
    </row>
    <row r="3" spans="1:12" x14ac:dyDescent="0.2">
      <c r="A3" s="8" t="s">
        <v>12</v>
      </c>
      <c r="B3" s="9"/>
      <c r="C3" s="10"/>
      <c r="D3" s="10"/>
      <c r="E3" s="11"/>
      <c r="F3" s="10"/>
      <c r="G3" s="8" t="s">
        <v>13</v>
      </c>
      <c r="H3" s="12"/>
      <c r="I3" s="12"/>
      <c r="J3" s="13" t="s">
        <v>14</v>
      </c>
      <c r="K3" s="5"/>
      <c r="L3" s="14"/>
    </row>
    <row r="4" spans="1:12" x14ac:dyDescent="0.2">
      <c r="A4" s="8" t="s">
        <v>15</v>
      </c>
      <c r="B4" s="9"/>
      <c r="C4" s="10"/>
      <c r="D4" s="10"/>
      <c r="E4" s="11"/>
      <c r="F4" s="10"/>
      <c r="G4" s="8" t="s">
        <v>16</v>
      </c>
      <c r="H4" s="13"/>
      <c r="I4" s="5"/>
      <c r="J4" s="15"/>
      <c r="K4" s="5"/>
      <c r="L4" s="14"/>
    </row>
    <row r="5" spans="1:12" x14ac:dyDescent="0.2">
      <c r="A5" s="8" t="s">
        <v>17</v>
      </c>
      <c r="B5" s="5"/>
      <c r="C5" s="10"/>
      <c r="D5" s="10"/>
      <c r="E5" s="11"/>
      <c r="F5" s="10"/>
      <c r="G5" s="8" t="s">
        <v>18</v>
      </c>
      <c r="H5" s="13"/>
      <c r="I5" s="13"/>
      <c r="J5" s="5"/>
      <c r="K5" s="5"/>
      <c r="L5" s="16"/>
    </row>
    <row r="6" spans="1:12" x14ac:dyDescent="0.2">
      <c r="A6" s="17" t="s">
        <v>19</v>
      </c>
      <c r="B6" s="18"/>
      <c r="C6" s="19"/>
      <c r="D6" s="19"/>
      <c r="E6" s="20"/>
      <c r="F6" s="10"/>
      <c r="G6" s="17" t="s">
        <v>20</v>
      </c>
      <c r="H6" s="21"/>
      <c r="I6" s="22"/>
      <c r="J6" s="21" t="s">
        <v>21</v>
      </c>
      <c r="K6" s="22"/>
      <c r="L6" s="23"/>
    </row>
    <row r="7" spans="1:12" x14ac:dyDescent="0.2">
      <c r="A7" s="24" t="s">
        <v>19</v>
      </c>
      <c r="B7" s="25" t="s">
        <v>22</v>
      </c>
      <c r="C7" s="9"/>
      <c r="D7" s="25" t="s">
        <v>23</v>
      </c>
      <c r="E7" s="26"/>
      <c r="F7" s="25" t="s">
        <v>24</v>
      </c>
      <c r="G7" s="9"/>
      <c r="H7" s="25" t="s">
        <v>25</v>
      </c>
      <c r="I7" s="26"/>
      <c r="J7" s="25" t="s">
        <v>25</v>
      </c>
    </row>
    <row r="8" spans="1:12" x14ac:dyDescent="0.2">
      <c r="J8" t="s">
        <v>26</v>
      </c>
    </row>
    <row r="9" spans="1:12" x14ac:dyDescent="0.2">
      <c r="B9" s="27"/>
      <c r="D9" s="28"/>
      <c r="I9" s="9"/>
    </row>
    <row r="10" spans="1:12" x14ac:dyDescent="0.2">
      <c r="A10" s="2" t="s">
        <v>27</v>
      </c>
      <c r="I10" s="2" t="s">
        <v>28</v>
      </c>
    </row>
    <row r="11" spans="1:12" x14ac:dyDescent="0.2">
      <c r="A11" s="29"/>
      <c r="B11" s="29"/>
      <c r="C11" s="29"/>
      <c r="D11" s="29"/>
      <c r="E11" s="29"/>
      <c r="F11" s="11"/>
      <c r="G11" s="29"/>
      <c r="H11" s="29"/>
      <c r="I11" s="29"/>
      <c r="J11" s="29"/>
      <c r="L11" s="29"/>
    </row>
    <row r="12" spans="1:12" x14ac:dyDescent="0.2">
      <c r="A12" s="29" t="s">
        <v>29</v>
      </c>
      <c r="B12" s="29"/>
      <c r="C12" s="29"/>
      <c r="D12" s="29"/>
      <c r="F12" s="11"/>
      <c r="G12" s="29" t="s">
        <v>30</v>
      </c>
      <c r="H12" s="29"/>
      <c r="I12" s="29"/>
      <c r="J12" s="29"/>
      <c r="L12" s="29"/>
    </row>
    <row r="13" spans="1:12" x14ac:dyDescent="0.2">
      <c r="A13" s="29"/>
      <c r="B13" s="30" t="s">
        <v>31</v>
      </c>
      <c r="C13" s="29"/>
      <c r="D13" s="29"/>
      <c r="F13" s="11"/>
      <c r="G13" s="29"/>
      <c r="H13" s="29"/>
      <c r="I13" s="29"/>
      <c r="J13" s="29"/>
      <c r="L13" s="29"/>
    </row>
    <row r="14" spans="1:12" x14ac:dyDescent="0.2">
      <c r="A14" s="31" t="s">
        <v>32</v>
      </c>
      <c r="B14" s="32">
        <f>(658.13/30)*0.55</f>
        <v>12.065716666666667</v>
      </c>
      <c r="C14" s="29"/>
      <c r="D14" s="29"/>
      <c r="E14" s="54"/>
      <c r="F14" s="11"/>
      <c r="G14" s="33" t="s">
        <v>33</v>
      </c>
      <c r="H14" s="29"/>
      <c r="I14" s="29"/>
      <c r="J14" s="29"/>
      <c r="L14" s="29"/>
    </row>
    <row r="15" spans="1:12" x14ac:dyDescent="0.2">
      <c r="A15" s="31" t="s">
        <v>34</v>
      </c>
      <c r="B15" s="29"/>
      <c r="C15" s="29"/>
      <c r="D15" s="29"/>
      <c r="E15" s="29"/>
      <c r="F15" s="11"/>
      <c r="G15" s="29"/>
      <c r="H15" s="29"/>
      <c r="I15" s="29"/>
      <c r="J15" s="29"/>
      <c r="L15" s="29"/>
    </row>
    <row r="16" spans="1:12" x14ac:dyDescent="0.2">
      <c r="A16" s="31" t="s">
        <v>35</v>
      </c>
      <c r="B16" s="29"/>
      <c r="C16" s="34"/>
      <c r="D16" s="29"/>
      <c r="E16" s="29"/>
      <c r="F16" s="11"/>
      <c r="G16" s="33" t="s">
        <v>36</v>
      </c>
      <c r="H16" s="29"/>
      <c r="I16" s="29"/>
      <c r="J16" s="29"/>
      <c r="L16" s="29"/>
    </row>
    <row r="17" spans="1:12" x14ac:dyDescent="0.2">
      <c r="A17" s="31" t="s">
        <v>37</v>
      </c>
      <c r="B17" s="29"/>
      <c r="C17" s="29"/>
      <c r="D17" s="29"/>
      <c r="E17" s="29"/>
      <c r="F17" s="11"/>
      <c r="G17" s="29"/>
      <c r="H17" s="29"/>
      <c r="I17" s="29"/>
      <c r="J17" s="29"/>
      <c r="L17" s="29"/>
    </row>
    <row r="18" spans="1:12" x14ac:dyDescent="0.2">
      <c r="A18" s="31" t="s">
        <v>38</v>
      </c>
      <c r="B18" s="29"/>
      <c r="C18" s="29"/>
      <c r="D18" s="29"/>
      <c r="F18" s="11"/>
      <c r="G18" s="33" t="s">
        <v>39</v>
      </c>
      <c r="H18" s="29"/>
      <c r="I18" s="29"/>
      <c r="J18" s="29"/>
      <c r="L18" s="29"/>
    </row>
    <row r="19" spans="1:12" x14ac:dyDescent="0.2">
      <c r="A19" s="35"/>
      <c r="B19" s="29"/>
      <c r="C19" s="29"/>
      <c r="D19" s="29"/>
      <c r="E19" s="29"/>
      <c r="F19" s="11"/>
      <c r="H19" s="36" t="s">
        <v>40</v>
      </c>
      <c r="I19" s="9"/>
      <c r="J19" s="29"/>
      <c r="L19" s="37">
        <v>0</v>
      </c>
    </row>
    <row r="20" spans="1:12" x14ac:dyDescent="0.2">
      <c r="A20" s="35"/>
      <c r="B20" s="29"/>
      <c r="C20" s="29"/>
      <c r="D20" s="29"/>
      <c r="E20" s="29"/>
      <c r="F20" s="11"/>
      <c r="H20" s="29"/>
      <c r="I20" s="9"/>
      <c r="J20" s="29"/>
      <c r="L20" s="29"/>
    </row>
    <row r="21" spans="1:12" ht="14.25" customHeight="1" x14ac:dyDescent="0.2">
      <c r="A21" s="29"/>
      <c r="B21" s="29"/>
      <c r="C21" s="29"/>
      <c r="D21" s="29"/>
      <c r="E21" s="29"/>
      <c r="F21" s="11"/>
      <c r="G21" s="29" t="s">
        <v>41</v>
      </c>
      <c r="H21" s="29"/>
      <c r="I21" s="9"/>
      <c r="J21" s="29" t="s">
        <v>42</v>
      </c>
      <c r="L21" s="37">
        <f>E14+L19</f>
        <v>0</v>
      </c>
    </row>
    <row r="22" spans="1:12" x14ac:dyDescent="0.2">
      <c r="A22" s="2" t="s">
        <v>43</v>
      </c>
      <c r="F22" s="14"/>
    </row>
    <row r="24" spans="1:12" x14ac:dyDescent="0.2">
      <c r="A24" s="29" t="s">
        <v>44</v>
      </c>
      <c r="B24" s="29"/>
      <c r="C24" s="29"/>
      <c r="D24" s="29"/>
      <c r="E24" s="29"/>
      <c r="F24" s="11"/>
      <c r="G24" s="33" t="s">
        <v>45</v>
      </c>
      <c r="H24" s="33"/>
      <c r="I24" s="33"/>
      <c r="J24" s="29"/>
    </row>
    <row r="25" spans="1:12" x14ac:dyDescent="0.2">
      <c r="A25" s="29"/>
      <c r="B25" s="29"/>
      <c r="C25" s="29"/>
      <c r="D25" s="29"/>
      <c r="E25" s="29"/>
      <c r="F25" s="11"/>
      <c r="G25" s="33" t="s">
        <v>46</v>
      </c>
      <c r="H25" s="33"/>
      <c r="I25" s="33"/>
      <c r="J25" s="38">
        <f>L21</f>
        <v>0</v>
      </c>
      <c r="K25" s="53">
        <v>0.02</v>
      </c>
      <c r="L25" s="39">
        <f>L21*0.02</f>
        <v>0</v>
      </c>
    </row>
    <row r="26" spans="1:12" x14ac:dyDescent="0.2">
      <c r="A26" s="29" t="s">
        <v>47</v>
      </c>
      <c r="B26" s="29"/>
      <c r="C26" s="29"/>
      <c r="D26" s="29"/>
      <c r="E26" s="29"/>
      <c r="F26" s="11"/>
      <c r="G26" s="33" t="s">
        <v>48</v>
      </c>
      <c r="H26" s="33"/>
      <c r="I26" s="33"/>
      <c r="J26" s="29"/>
      <c r="L26" s="29"/>
    </row>
    <row r="27" spans="1:12" x14ac:dyDescent="0.2">
      <c r="A27" s="31" t="s">
        <v>49</v>
      </c>
      <c r="C27" s="9">
        <v>4.7</v>
      </c>
      <c r="D27" s="29" t="s">
        <v>50</v>
      </c>
      <c r="E27" s="39">
        <f>L41*(C27/100)</f>
        <v>0</v>
      </c>
      <c r="F27" s="11"/>
      <c r="G27" s="33" t="s">
        <v>51</v>
      </c>
      <c r="H27" s="33"/>
      <c r="I27" s="33"/>
      <c r="J27" s="29"/>
      <c r="L27" s="29"/>
    </row>
    <row r="28" spans="1:12" x14ac:dyDescent="0.2">
      <c r="A28" s="31" t="s">
        <v>52</v>
      </c>
      <c r="C28" s="9">
        <v>1.6</v>
      </c>
      <c r="D28" s="29" t="s">
        <v>50</v>
      </c>
      <c r="E28" s="39">
        <f>L41*(C28/100)</f>
        <v>0</v>
      </c>
      <c r="F28" s="11"/>
      <c r="G28" s="33" t="s">
        <v>53</v>
      </c>
      <c r="H28" s="33"/>
      <c r="I28" s="33"/>
      <c r="J28" s="29"/>
      <c r="L28" s="29"/>
    </row>
    <row r="29" spans="1:12" x14ac:dyDescent="0.2">
      <c r="A29" s="31" t="s">
        <v>54</v>
      </c>
      <c r="C29" s="9">
        <v>0.1</v>
      </c>
      <c r="D29" s="29" t="s">
        <v>50</v>
      </c>
      <c r="E29" s="39">
        <f>L41*(C29/100)</f>
        <v>0</v>
      </c>
      <c r="F29" s="11"/>
      <c r="G29" s="29"/>
      <c r="H29" s="29"/>
      <c r="I29" s="29"/>
      <c r="J29" s="29"/>
      <c r="L29" s="29"/>
    </row>
    <row r="30" spans="1:12" x14ac:dyDescent="0.2">
      <c r="A30" s="31" t="s">
        <v>34</v>
      </c>
      <c r="B30" s="29"/>
      <c r="D30" s="29"/>
      <c r="E30" s="29"/>
      <c r="F30" s="11"/>
      <c r="G30" s="29"/>
      <c r="H30" s="29"/>
      <c r="I30" s="29"/>
      <c r="J30" s="29"/>
      <c r="L30" s="29"/>
    </row>
    <row r="31" spans="1:12" x14ac:dyDescent="0.2">
      <c r="A31" s="31" t="s">
        <v>55</v>
      </c>
      <c r="B31" s="29"/>
      <c r="D31" s="29" t="s">
        <v>50</v>
      </c>
      <c r="E31" s="29"/>
      <c r="F31" s="11"/>
      <c r="G31" s="29"/>
      <c r="H31" s="29"/>
      <c r="I31" s="29"/>
      <c r="J31" s="29"/>
      <c r="L31" s="29"/>
    </row>
    <row r="32" spans="1:12" x14ac:dyDescent="0.2">
      <c r="A32" s="31" t="s">
        <v>56</v>
      </c>
      <c r="B32" s="29"/>
      <c r="D32" s="29" t="s">
        <v>50</v>
      </c>
      <c r="E32" s="29"/>
      <c r="F32" s="11"/>
      <c r="G32" s="29" t="s">
        <v>57</v>
      </c>
      <c r="H32" s="29"/>
      <c r="I32" s="29"/>
      <c r="J32" s="29"/>
      <c r="L32" s="40">
        <f>E33+L25</f>
        <v>0</v>
      </c>
    </row>
    <row r="33" spans="1:12" x14ac:dyDescent="0.2">
      <c r="A33" s="29" t="s">
        <v>58</v>
      </c>
      <c r="B33" s="29"/>
      <c r="C33" s="29"/>
      <c r="D33" s="29"/>
      <c r="E33" s="41">
        <f>E27+E28+E29</f>
        <v>0</v>
      </c>
      <c r="F33" s="11"/>
      <c r="G33" s="29"/>
      <c r="H33" s="29"/>
      <c r="I33" s="29"/>
      <c r="J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 t="s">
        <v>59</v>
      </c>
      <c r="H34" s="29"/>
      <c r="I34" s="29"/>
      <c r="J34" s="29"/>
      <c r="L34" s="34">
        <f>L21-L32</f>
        <v>0</v>
      </c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L35" s="29"/>
    </row>
    <row r="36" spans="1:12" x14ac:dyDescent="0.2">
      <c r="A36" s="29"/>
      <c r="B36" s="29"/>
      <c r="C36" s="29"/>
      <c r="D36" s="29"/>
      <c r="E36" s="29" t="s">
        <v>60</v>
      </c>
      <c r="F36" s="29"/>
      <c r="G36" s="42" t="s">
        <v>64</v>
      </c>
      <c r="I36" t="s">
        <v>25</v>
      </c>
      <c r="J36" s="29"/>
      <c r="K36" s="55" t="s">
        <v>25</v>
      </c>
      <c r="L36" s="29"/>
    </row>
    <row r="37" spans="1:12" ht="73.7" customHeight="1" x14ac:dyDescent="0.2">
      <c r="A37" s="29"/>
      <c r="B37" s="29"/>
      <c r="C37" s="29"/>
      <c r="D37" s="29"/>
      <c r="E37" s="29"/>
      <c r="F37" s="29"/>
      <c r="G37" s="43" t="s">
        <v>61</v>
      </c>
      <c r="H37" s="29"/>
      <c r="I37" s="29"/>
      <c r="J37" s="29"/>
      <c r="L37" s="29"/>
    </row>
    <row r="38" spans="1:12" x14ac:dyDescent="0.2">
      <c r="A38" s="44" t="s">
        <v>62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2">
      <c r="A39" s="46" t="s">
        <v>0</v>
      </c>
      <c r="B39" s="29"/>
      <c r="E39" s="47">
        <f>E14</f>
        <v>0</v>
      </c>
      <c r="F39" s="46" t="s">
        <v>1</v>
      </c>
      <c r="G39" s="46"/>
      <c r="H39" s="46"/>
      <c r="I39" s="29"/>
      <c r="J39" s="29"/>
      <c r="L39" s="29"/>
    </row>
    <row r="40" spans="1:12" x14ac:dyDescent="0.2">
      <c r="A40" s="46" t="s">
        <v>2</v>
      </c>
      <c r="B40" s="29"/>
      <c r="E40" s="48"/>
      <c r="F40" s="29"/>
      <c r="G40" s="46" t="s">
        <v>3</v>
      </c>
      <c r="H40" s="46"/>
      <c r="I40" s="29"/>
      <c r="J40" s="29"/>
      <c r="L40" s="29"/>
    </row>
    <row r="41" spans="1:12" x14ac:dyDescent="0.2">
      <c r="A41" s="46" t="s">
        <v>4</v>
      </c>
      <c r="B41" s="52">
        <v>0.24999600925852</v>
      </c>
      <c r="E41" s="47">
        <f>B41*E39</f>
        <v>0</v>
      </c>
      <c r="F41" s="29"/>
      <c r="G41" s="46" t="s">
        <v>5</v>
      </c>
      <c r="H41" s="46"/>
      <c r="I41" s="29"/>
      <c r="J41" s="29"/>
      <c r="L41" s="49">
        <f>E43</f>
        <v>0</v>
      </c>
    </row>
    <row r="42" spans="1:12" x14ac:dyDescent="0.2">
      <c r="A42" s="29"/>
      <c r="B42" s="29"/>
      <c r="C42" s="29"/>
      <c r="D42" s="29"/>
      <c r="E42" s="50"/>
      <c r="F42" s="46" t="s">
        <v>6</v>
      </c>
      <c r="G42" s="46"/>
      <c r="H42" s="46"/>
      <c r="I42" s="46"/>
      <c r="J42" s="46"/>
      <c r="L42" s="46"/>
    </row>
    <row r="43" spans="1:12" x14ac:dyDescent="0.2">
      <c r="A43" s="29" t="s">
        <v>7</v>
      </c>
      <c r="B43" s="29"/>
      <c r="D43" s="29"/>
      <c r="E43" s="51">
        <f>E39+E41</f>
        <v>0</v>
      </c>
      <c r="F43" s="46" t="s">
        <v>8</v>
      </c>
      <c r="G43" s="46"/>
      <c r="H43" s="46"/>
      <c r="I43" s="46"/>
      <c r="J43" s="46"/>
      <c r="L43" s="50">
        <f>L21</f>
        <v>0</v>
      </c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L44" s="29"/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>Arte Nácar 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2012-01-19T23:42:34Z</dcterms:created>
  <dcterms:modified xsi:type="dcterms:W3CDTF">2013-02-15T16:45:32Z</dcterms:modified>
</cp:coreProperties>
</file>